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34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  <definedName name="_xlnm._FilterDatabase" localSheetId="1" hidden="1">Sheet2!$A$1:$E$1</definedName>
    <definedName name="_xlnm._FilterDatabase" localSheetId="2" hidden="1">Sheet3!$A$1:$G$1</definedName>
  </definedNames>
  <calcPr calcId="125725"/>
</workbook>
</file>

<file path=xl/calcChain.xml><?xml version="1.0" encoding="utf-8"?>
<calcChain xmlns="http://schemas.openxmlformats.org/spreadsheetml/2006/main">
  <c r="D3" i="2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2"/>
  <c r="J2" i="3" l="1"/>
  <c r="I2"/>
  <c r="E4"/>
  <c r="F4"/>
  <c r="E13"/>
  <c r="F13" s="1"/>
  <c r="E2"/>
  <c r="F2" s="1"/>
  <c r="E3"/>
  <c r="F3" s="1"/>
  <c r="E14"/>
  <c r="F14" s="1"/>
  <c r="E10"/>
  <c r="F10" s="1"/>
  <c r="E11"/>
  <c r="E9"/>
  <c r="F9" s="1"/>
  <c r="E6"/>
  <c r="F6" s="1"/>
  <c r="E5"/>
  <c r="F5" s="1"/>
  <c r="E7"/>
  <c r="F7" s="1"/>
  <c r="F11"/>
  <c r="E8"/>
  <c r="F8" s="1"/>
  <c r="E12"/>
  <c r="F12" s="1"/>
  <c r="H3" i="2"/>
  <c r="H4"/>
  <c r="H11"/>
  <c r="H12"/>
  <c r="H19"/>
  <c r="H20"/>
  <c r="H27"/>
  <c r="H28"/>
  <c r="H35"/>
  <c r="H36"/>
  <c r="H43"/>
  <c r="H44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E3"/>
  <c r="E4"/>
  <c r="E5"/>
  <c r="H5" s="1"/>
  <c r="E6"/>
  <c r="H6" s="1"/>
  <c r="E7"/>
  <c r="H7" s="1"/>
  <c r="E8"/>
  <c r="H8" s="1"/>
  <c r="E9"/>
  <c r="H9" s="1"/>
  <c r="E10"/>
  <c r="H10" s="1"/>
  <c r="E11"/>
  <c r="E12"/>
  <c r="E13"/>
  <c r="H13" s="1"/>
  <c r="E14"/>
  <c r="H14" s="1"/>
  <c r="E15"/>
  <c r="H15" s="1"/>
  <c r="E16"/>
  <c r="H16" s="1"/>
  <c r="E17"/>
  <c r="H17" s="1"/>
  <c r="E18"/>
  <c r="H18" s="1"/>
  <c r="E19"/>
  <c r="E20"/>
  <c r="E21"/>
  <c r="H21" s="1"/>
  <c r="E22"/>
  <c r="H22" s="1"/>
  <c r="E23"/>
  <c r="H23" s="1"/>
  <c r="E24"/>
  <c r="H24" s="1"/>
  <c r="E25"/>
  <c r="H25" s="1"/>
  <c r="E26"/>
  <c r="H26" s="1"/>
  <c r="E27"/>
  <c r="E28"/>
  <c r="E29"/>
  <c r="H29" s="1"/>
  <c r="E30"/>
  <c r="H30" s="1"/>
  <c r="E31"/>
  <c r="H31" s="1"/>
  <c r="E32"/>
  <c r="H32" s="1"/>
  <c r="E33"/>
  <c r="H33" s="1"/>
  <c r="E34"/>
  <c r="H34" s="1"/>
  <c r="E35"/>
  <c r="E36"/>
  <c r="E37"/>
  <c r="H37" s="1"/>
  <c r="E38"/>
  <c r="H38" s="1"/>
  <c r="E39"/>
  <c r="H39" s="1"/>
  <c r="E40"/>
  <c r="H40" s="1"/>
  <c r="E41"/>
  <c r="H41" s="1"/>
  <c r="E42"/>
  <c r="H42" s="1"/>
  <c r="E43"/>
  <c r="E44"/>
  <c r="E2"/>
  <c r="H2" s="1"/>
  <c r="G9"/>
  <c r="G8"/>
  <c r="G7"/>
  <c r="G6"/>
  <c r="G5"/>
  <c r="G4"/>
  <c r="G3"/>
  <c r="G2"/>
  <c r="D5" i="1"/>
  <c r="D21"/>
  <c r="D17"/>
  <c r="D14"/>
  <c r="D11"/>
  <c r="D18"/>
  <c r="D20"/>
  <c r="D8"/>
  <c r="D16"/>
  <c r="D10"/>
  <c r="D9"/>
  <c r="D12"/>
  <c r="D15"/>
  <c r="D19"/>
  <c r="D25"/>
  <c r="D24"/>
  <c r="D2"/>
  <c r="D13"/>
  <c r="D23"/>
  <c r="D29"/>
  <c r="D7"/>
  <c r="D26"/>
  <c r="D3"/>
  <c r="D30"/>
  <c r="D4"/>
  <c r="D22"/>
  <c r="D27"/>
  <c r="D31"/>
  <c r="D28"/>
  <c r="D6"/>
</calcChain>
</file>

<file path=xl/sharedStrings.xml><?xml version="1.0" encoding="utf-8"?>
<sst xmlns="http://schemas.openxmlformats.org/spreadsheetml/2006/main" count="196" uniqueCount="130">
  <si>
    <t>股票代號</t>
  </si>
  <si>
    <t>股票名稱</t>
  </si>
  <si>
    <t>國巨*</t>
  </si>
  <si>
    <t>15,715,000</t>
  </si>
  <si>
    <t>聯電</t>
  </si>
  <si>
    <t>73,314,000</t>
  </si>
  <si>
    <t>中信金</t>
  </si>
  <si>
    <t>94,188,000</t>
  </si>
  <si>
    <t>富邦金</t>
  </si>
  <si>
    <t>43,618,300</t>
  </si>
  <si>
    <t>長榮</t>
  </si>
  <si>
    <t>31,896,000</t>
  </si>
  <si>
    <t>廣達</t>
  </si>
  <si>
    <t>15,580,000</t>
  </si>
  <si>
    <t>國泰金</t>
  </si>
  <si>
    <t>50,267,000</t>
  </si>
  <si>
    <t>台新新光金</t>
  </si>
  <si>
    <t>174,915,000</t>
  </si>
  <si>
    <t>華碩</t>
  </si>
  <si>
    <t>6,654,000</t>
  </si>
  <si>
    <t>長榮航</t>
  </si>
  <si>
    <t>102,429,000</t>
  </si>
  <si>
    <t>瑞昱</t>
  </si>
  <si>
    <t>5,170,000</t>
  </si>
  <si>
    <t>技嘉</t>
  </si>
  <si>
    <t>10,839,000</t>
  </si>
  <si>
    <t>漢唐</t>
  </si>
  <si>
    <t>2,632,000</t>
  </si>
  <si>
    <t>華航</t>
  </si>
  <si>
    <t>144,548,000</t>
  </si>
  <si>
    <t>玉山金</t>
  </si>
  <si>
    <t>96,916,000</t>
  </si>
  <si>
    <t>緯創</t>
  </si>
  <si>
    <t>20,400,000</t>
  </si>
  <si>
    <t>健鼎</t>
  </si>
  <si>
    <t>6,070,000</t>
  </si>
  <si>
    <t>亞泥</t>
  </si>
  <si>
    <t>62,831,000</t>
  </si>
  <si>
    <t>可成</t>
  </si>
  <si>
    <t>10,898,000</t>
  </si>
  <si>
    <t>文曄</t>
  </si>
  <si>
    <t>10,080,000</t>
  </si>
  <si>
    <t>元太</t>
  </si>
  <si>
    <t>10,621,000</t>
  </si>
  <si>
    <t>宏碁</t>
  </si>
  <si>
    <t>51,308,000</t>
  </si>
  <si>
    <t>新普</t>
  </si>
  <si>
    <t>3,488,000</t>
  </si>
  <si>
    <t>儒鴻</t>
  </si>
  <si>
    <t>3,100,000</t>
  </si>
  <si>
    <t>寶成</t>
  </si>
  <si>
    <t>37,803,000</t>
  </si>
  <si>
    <t>大成鋼</t>
  </si>
  <si>
    <t>24,121,000</t>
  </si>
  <si>
    <t>神基</t>
  </si>
  <si>
    <t>7,878,000</t>
  </si>
  <si>
    <t>旭隼</t>
  </si>
  <si>
    <t>630,000</t>
  </si>
  <si>
    <t>豐泰</t>
  </si>
  <si>
    <t>4,176,000</t>
  </si>
  <si>
    <t>洋基工程</t>
  </si>
  <si>
    <t>120,000</t>
  </si>
  <si>
    <r>
      <t>6/24</t>
    </r>
    <r>
      <rPr>
        <sz val="11"/>
        <color rgb="FF000000"/>
        <rFont val="細明體"/>
        <family val="3"/>
        <charset val="136"/>
      </rPr>
      <t>股數</t>
    </r>
    <phoneticPr fontId="2" type="noConversion"/>
  </si>
  <si>
    <t>215,981,380</t>
  </si>
  <si>
    <t>9,127,000</t>
  </si>
  <si>
    <t>31,786,000</t>
  </si>
  <si>
    <t>96,493,000</t>
  </si>
  <si>
    <t>緯穎</t>
  </si>
  <si>
    <t>1,070,000</t>
  </si>
  <si>
    <t>兆豐金</t>
  </si>
  <si>
    <t>118,054,000</t>
  </si>
  <si>
    <t>17,145,000</t>
  </si>
  <si>
    <t>137,720,000</t>
  </si>
  <si>
    <t>29,675,000</t>
  </si>
  <si>
    <t>6,986,000</t>
  </si>
  <si>
    <t>140,840,000</t>
  </si>
  <si>
    <t>永豐金</t>
  </si>
  <si>
    <t>118,585,200</t>
  </si>
  <si>
    <t>大聯大</t>
  </si>
  <si>
    <t>38,870,000</t>
  </si>
  <si>
    <t>203,398,000</t>
  </si>
  <si>
    <t>第一金</t>
  </si>
  <si>
    <t>117,509,000</t>
  </si>
  <si>
    <t>9,846,000</t>
  </si>
  <si>
    <t>彰銀</t>
  </si>
  <si>
    <t>133,220,000</t>
  </si>
  <si>
    <t>鈊象</t>
  </si>
  <si>
    <t>4,083,000</t>
  </si>
  <si>
    <t>2,491,000</t>
  </si>
  <si>
    <t>50,470,000</t>
  </si>
  <si>
    <t>微星</t>
  </si>
  <si>
    <t>14,495,000</t>
  </si>
  <si>
    <t>48,409,000</t>
  </si>
  <si>
    <t>宜鼎</t>
  </si>
  <si>
    <t>956,000</t>
  </si>
  <si>
    <t>神達</t>
  </si>
  <si>
    <t>8,000,000</t>
  </si>
  <si>
    <t>興富發</t>
  </si>
  <si>
    <t>12,434,000</t>
  </si>
  <si>
    <t>億豐</t>
  </si>
  <si>
    <t>820,000</t>
  </si>
  <si>
    <t>祥碩</t>
  </si>
  <si>
    <t>10,000</t>
  </si>
  <si>
    <r>
      <t>7/24</t>
    </r>
    <r>
      <rPr>
        <sz val="11"/>
        <color rgb="FF000000"/>
        <rFont val="細明體"/>
        <family val="3"/>
        <charset val="136"/>
      </rPr>
      <t>股數</t>
    </r>
    <phoneticPr fontId="2" type="noConversion"/>
  </si>
  <si>
    <r>
      <t>7/24</t>
    </r>
    <r>
      <rPr>
        <sz val="11"/>
        <color rgb="FF000000"/>
        <rFont val="新細明體"/>
        <family val="2"/>
        <charset val="136"/>
      </rPr>
      <t>張數</t>
    </r>
    <phoneticPr fontId="2" type="noConversion"/>
  </si>
  <si>
    <r>
      <t>6/25</t>
    </r>
    <r>
      <rPr>
        <sz val="11"/>
        <color rgb="FF000000"/>
        <rFont val="細明體"/>
        <family val="3"/>
        <charset val="136"/>
      </rPr>
      <t>股數</t>
    </r>
    <phoneticPr fontId="2" type="noConversion"/>
  </si>
  <si>
    <r>
      <t>6/25</t>
    </r>
    <r>
      <rPr>
        <sz val="11"/>
        <color theme="1"/>
        <rFont val="細明體"/>
        <family val="3"/>
        <charset val="136"/>
      </rPr>
      <t>張數</t>
    </r>
    <phoneticPr fontId="2" type="noConversion"/>
  </si>
  <si>
    <r>
      <rPr>
        <sz val="11"/>
        <color rgb="FF000000"/>
        <rFont val="新細明體"/>
        <family val="2"/>
        <charset val="136"/>
      </rPr>
      <t>變化</t>
    </r>
    <phoneticPr fontId="2" type="noConversion"/>
  </si>
  <si>
    <t>、</t>
  </si>
  <si>
    <t>主動統一台股增長(00981A)</t>
  </si>
  <si>
    <t>第一金工業30(00728)</t>
  </si>
  <si>
    <t xml:space="preserve">復華台灣科技優息(00929) </t>
  </si>
  <si>
    <t>富邦旗艦50(009802)</t>
  </si>
  <si>
    <t xml:space="preserve">玉山市值動能50(009803) </t>
  </si>
  <si>
    <t>富邦台灣半導體(00892)</t>
  </si>
  <si>
    <t>群益半導體收益(00927)</t>
  </si>
  <si>
    <t>台新臺灣半導體30(00904)</t>
  </si>
  <si>
    <t>台新臺灣IC設計動能(00947)</t>
  </si>
  <si>
    <t>富邦台50(006208)</t>
  </si>
  <si>
    <t xml:space="preserve">大華優利高填息30(00918) </t>
  </si>
  <si>
    <t>ETF</t>
    <phoneticPr fontId="2" type="noConversion"/>
  </si>
  <si>
    <t>7/24股價</t>
    <phoneticPr fontId="2" type="noConversion"/>
  </si>
  <si>
    <t>6/25股價</t>
    <phoneticPr fontId="2" type="noConversion"/>
  </si>
  <si>
    <t>還原股價</t>
    <phoneticPr fontId="2" type="noConversion"/>
  </si>
  <si>
    <t>主動復華未來50(00991A)</t>
    <phoneticPr fontId="2" type="noConversion"/>
  </si>
  <si>
    <t>期間配息</t>
    <phoneticPr fontId="2" type="noConversion"/>
  </si>
  <si>
    <t>績效%</t>
    <phoneticPr fontId="2" type="noConversion"/>
  </si>
  <si>
    <t>排名</t>
    <phoneticPr fontId="2" type="noConversion"/>
  </si>
  <si>
    <t>元大台灣50(0050)</t>
    <phoneticPr fontId="2" type="noConversion"/>
  </si>
  <si>
    <t>代號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</si>
</sst>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2"/>
      <color theme="1"/>
      <name val="新細明體"/>
      <family val="2"/>
      <charset val="136"/>
      <scheme val="minor"/>
    </font>
    <font>
      <sz val="11"/>
      <color rgb="FF000000"/>
      <name val="Calibri"/>
      <family val="2"/>
    </font>
    <font>
      <sz val="9"/>
      <name val="新細明體"/>
      <family val="2"/>
      <charset val="136"/>
      <scheme val="minor"/>
    </font>
    <font>
      <sz val="11"/>
      <color rgb="FF000000"/>
      <name val="細明體"/>
      <family val="3"/>
      <charset val="136"/>
    </font>
    <font>
      <sz val="11"/>
      <color theme="1"/>
      <name val="Calibri"/>
      <family val="2"/>
    </font>
    <font>
      <sz val="11"/>
      <color theme="1"/>
      <name val="細明體"/>
      <family val="3"/>
      <charset val="136"/>
    </font>
    <font>
      <sz val="11"/>
      <color rgb="FF000000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7">
    <xf numFmtId="0" fontId="0" fillId="0" borderId="0" xfId="0">
      <alignment vertical="center"/>
    </xf>
    <xf numFmtId="0" fontId="3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left"/>
    </xf>
    <xf numFmtId="0" fontId="4" fillId="0" borderId="1" xfId="0" applyFont="1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D2" sqref="D2"/>
    </sheetView>
  </sheetViews>
  <sheetFormatPr defaultRowHeight="16.5"/>
  <cols>
    <col min="2" max="2" width="11.625" bestFit="1" customWidth="1"/>
    <col min="3" max="3" width="10.375" bestFit="1" customWidth="1"/>
  </cols>
  <sheetData>
    <row r="1" spans="1:4">
      <c r="A1" s="2" t="s">
        <v>0</v>
      </c>
      <c r="B1" s="2" t="s">
        <v>1</v>
      </c>
      <c r="C1" s="2" t="s">
        <v>105</v>
      </c>
      <c r="D1" s="3" t="s">
        <v>106</v>
      </c>
    </row>
    <row r="2" spans="1:4">
      <c r="A2" s="2">
        <v>1102</v>
      </c>
      <c r="B2" s="2" t="s">
        <v>36</v>
      </c>
      <c r="C2" s="2" t="s">
        <v>37</v>
      </c>
      <c r="D2" s="3">
        <f t="shared" ref="D2:D31" si="0">C2/1000</f>
        <v>62831</v>
      </c>
    </row>
    <row r="3" spans="1:4">
      <c r="A3" s="2">
        <v>1476</v>
      </c>
      <c r="B3" s="2" t="s">
        <v>48</v>
      </c>
      <c r="C3" s="2" t="s">
        <v>49</v>
      </c>
      <c r="D3" s="3">
        <f t="shared" si="0"/>
        <v>3100</v>
      </c>
    </row>
    <row r="4" spans="1:4">
      <c r="A4" s="2">
        <v>2027</v>
      </c>
      <c r="B4" s="2" t="s">
        <v>52</v>
      </c>
      <c r="C4" s="2" t="s">
        <v>53</v>
      </c>
      <c r="D4" s="3">
        <f t="shared" si="0"/>
        <v>24121</v>
      </c>
    </row>
    <row r="5" spans="1:4">
      <c r="A5" s="2">
        <v>2303</v>
      </c>
      <c r="B5" s="2" t="s">
        <v>4</v>
      </c>
      <c r="C5" s="2" t="s">
        <v>5</v>
      </c>
      <c r="D5" s="3">
        <f t="shared" si="0"/>
        <v>73314</v>
      </c>
    </row>
    <row r="6" spans="1:4">
      <c r="A6" s="2">
        <v>2327</v>
      </c>
      <c r="B6" s="2" t="s">
        <v>2</v>
      </c>
      <c r="C6" s="2" t="s">
        <v>3</v>
      </c>
      <c r="D6" s="3">
        <f t="shared" si="0"/>
        <v>15715</v>
      </c>
    </row>
    <row r="7" spans="1:4">
      <c r="A7" s="2">
        <v>2353</v>
      </c>
      <c r="B7" s="2" t="s">
        <v>44</v>
      </c>
      <c r="C7" s="2" t="s">
        <v>45</v>
      </c>
      <c r="D7" s="3">
        <f t="shared" si="0"/>
        <v>51308</v>
      </c>
    </row>
    <row r="8" spans="1:4">
      <c r="A8" s="2">
        <v>2357</v>
      </c>
      <c r="B8" s="2" t="s">
        <v>18</v>
      </c>
      <c r="C8" s="2" t="s">
        <v>19</v>
      </c>
      <c r="D8" s="3">
        <f t="shared" si="0"/>
        <v>6654</v>
      </c>
    </row>
    <row r="9" spans="1:4">
      <c r="A9" s="2">
        <v>2376</v>
      </c>
      <c r="B9" s="2" t="s">
        <v>24</v>
      </c>
      <c r="C9" s="2" t="s">
        <v>25</v>
      </c>
      <c r="D9" s="3">
        <f t="shared" si="0"/>
        <v>10839</v>
      </c>
    </row>
    <row r="10" spans="1:4">
      <c r="A10" s="2">
        <v>2379</v>
      </c>
      <c r="B10" s="2" t="s">
        <v>22</v>
      </c>
      <c r="C10" s="2" t="s">
        <v>23</v>
      </c>
      <c r="D10" s="3">
        <f t="shared" si="0"/>
        <v>5170</v>
      </c>
    </row>
    <row r="11" spans="1:4">
      <c r="A11" s="2">
        <v>2382</v>
      </c>
      <c r="B11" s="2" t="s">
        <v>12</v>
      </c>
      <c r="C11" s="2" t="s">
        <v>13</v>
      </c>
      <c r="D11" s="3">
        <f t="shared" si="0"/>
        <v>15580</v>
      </c>
    </row>
    <row r="12" spans="1:4">
      <c r="A12" s="2">
        <v>2404</v>
      </c>
      <c r="B12" s="2" t="s">
        <v>26</v>
      </c>
      <c r="C12" s="2" t="s">
        <v>27</v>
      </c>
      <c r="D12" s="3">
        <f t="shared" si="0"/>
        <v>2632</v>
      </c>
    </row>
    <row r="13" spans="1:4">
      <c r="A13" s="2">
        <v>2474</v>
      </c>
      <c r="B13" s="2" t="s">
        <v>38</v>
      </c>
      <c r="C13" s="2" t="s">
        <v>39</v>
      </c>
      <c r="D13" s="3">
        <f t="shared" si="0"/>
        <v>10898</v>
      </c>
    </row>
    <row r="14" spans="1:4">
      <c r="A14" s="2">
        <v>2603</v>
      </c>
      <c r="B14" s="2" t="s">
        <v>10</v>
      </c>
      <c r="C14" s="2" t="s">
        <v>11</v>
      </c>
      <c r="D14" s="3">
        <f t="shared" si="0"/>
        <v>31896</v>
      </c>
    </row>
    <row r="15" spans="1:4">
      <c r="A15" s="2">
        <v>2610</v>
      </c>
      <c r="B15" s="2" t="s">
        <v>28</v>
      </c>
      <c r="C15" s="2" t="s">
        <v>29</v>
      </c>
      <c r="D15" s="3">
        <f t="shared" si="0"/>
        <v>144548</v>
      </c>
    </row>
    <row r="16" spans="1:4">
      <c r="A16" s="2">
        <v>2618</v>
      </c>
      <c r="B16" s="2" t="s">
        <v>20</v>
      </c>
      <c r="C16" s="2" t="s">
        <v>21</v>
      </c>
      <c r="D16" s="3">
        <f t="shared" si="0"/>
        <v>102429</v>
      </c>
    </row>
    <row r="17" spans="1:4">
      <c r="A17" s="2">
        <v>2881</v>
      </c>
      <c r="B17" s="2" t="s">
        <v>8</v>
      </c>
      <c r="C17" s="2" t="s">
        <v>9</v>
      </c>
      <c r="D17" s="3">
        <f t="shared" si="0"/>
        <v>43618.3</v>
      </c>
    </row>
    <row r="18" spans="1:4">
      <c r="A18" s="2">
        <v>2882</v>
      </c>
      <c r="B18" s="2" t="s">
        <v>14</v>
      </c>
      <c r="C18" s="2" t="s">
        <v>15</v>
      </c>
      <c r="D18" s="3">
        <f t="shared" si="0"/>
        <v>50267</v>
      </c>
    </row>
    <row r="19" spans="1:4">
      <c r="A19" s="2">
        <v>2884</v>
      </c>
      <c r="B19" s="2" t="s">
        <v>30</v>
      </c>
      <c r="C19" s="2" t="s">
        <v>31</v>
      </c>
      <c r="D19" s="3">
        <f t="shared" si="0"/>
        <v>96916</v>
      </c>
    </row>
    <row r="20" spans="1:4">
      <c r="A20" s="2">
        <v>2887</v>
      </c>
      <c r="B20" s="2" t="s">
        <v>16</v>
      </c>
      <c r="C20" s="2" t="s">
        <v>17</v>
      </c>
      <c r="D20" s="3">
        <f t="shared" si="0"/>
        <v>174915</v>
      </c>
    </row>
    <row r="21" spans="1:4">
      <c r="A21" s="2">
        <v>2891</v>
      </c>
      <c r="B21" s="2" t="s">
        <v>6</v>
      </c>
      <c r="C21" s="2" t="s">
        <v>7</v>
      </c>
      <c r="D21" s="3">
        <f t="shared" si="0"/>
        <v>94188</v>
      </c>
    </row>
    <row r="22" spans="1:4">
      <c r="A22" s="2">
        <v>3005</v>
      </c>
      <c r="B22" s="2" t="s">
        <v>54</v>
      </c>
      <c r="C22" s="2" t="s">
        <v>55</v>
      </c>
      <c r="D22" s="3">
        <f t="shared" si="0"/>
        <v>7878</v>
      </c>
    </row>
    <row r="23" spans="1:4">
      <c r="A23" s="2">
        <v>3036</v>
      </c>
      <c r="B23" s="2" t="s">
        <v>40</v>
      </c>
      <c r="C23" s="2" t="s">
        <v>41</v>
      </c>
      <c r="D23" s="3">
        <f t="shared" si="0"/>
        <v>10080</v>
      </c>
    </row>
    <row r="24" spans="1:4">
      <c r="A24" s="2">
        <v>3044</v>
      </c>
      <c r="B24" s="2" t="s">
        <v>34</v>
      </c>
      <c r="C24" s="2" t="s">
        <v>35</v>
      </c>
      <c r="D24" s="3">
        <f t="shared" si="0"/>
        <v>6070</v>
      </c>
    </row>
    <row r="25" spans="1:4">
      <c r="A25" s="2">
        <v>3231</v>
      </c>
      <c r="B25" s="2" t="s">
        <v>32</v>
      </c>
      <c r="C25" s="2" t="s">
        <v>33</v>
      </c>
      <c r="D25" s="3">
        <f t="shared" si="0"/>
        <v>20400</v>
      </c>
    </row>
    <row r="26" spans="1:4">
      <c r="A26" s="2">
        <v>6121</v>
      </c>
      <c r="B26" s="2" t="s">
        <v>46</v>
      </c>
      <c r="C26" s="2" t="s">
        <v>47</v>
      </c>
      <c r="D26" s="3">
        <f t="shared" si="0"/>
        <v>3488</v>
      </c>
    </row>
    <row r="27" spans="1:4">
      <c r="A27" s="2">
        <v>6409</v>
      </c>
      <c r="B27" s="2" t="s">
        <v>56</v>
      </c>
      <c r="C27" s="2" t="s">
        <v>57</v>
      </c>
      <c r="D27" s="3">
        <f t="shared" si="0"/>
        <v>630</v>
      </c>
    </row>
    <row r="28" spans="1:4">
      <c r="A28" s="2">
        <v>6691</v>
      </c>
      <c r="B28" s="2" t="s">
        <v>60</v>
      </c>
      <c r="C28" s="2" t="s">
        <v>61</v>
      </c>
      <c r="D28" s="3">
        <f t="shared" si="0"/>
        <v>120</v>
      </c>
    </row>
    <row r="29" spans="1:4">
      <c r="A29" s="2">
        <v>8069</v>
      </c>
      <c r="B29" s="2" t="s">
        <v>42</v>
      </c>
      <c r="C29" s="2" t="s">
        <v>43</v>
      </c>
      <c r="D29" s="3">
        <f t="shared" si="0"/>
        <v>10621</v>
      </c>
    </row>
    <row r="30" spans="1:4">
      <c r="A30" s="2">
        <v>9904</v>
      </c>
      <c r="B30" s="2" t="s">
        <v>50</v>
      </c>
      <c r="C30" s="2" t="s">
        <v>51</v>
      </c>
      <c r="D30" s="3">
        <f t="shared" si="0"/>
        <v>37803</v>
      </c>
    </row>
    <row r="31" spans="1:4">
      <c r="A31" s="2">
        <v>9910</v>
      </c>
      <c r="B31" s="2" t="s">
        <v>58</v>
      </c>
      <c r="C31" s="2" t="s">
        <v>59</v>
      </c>
      <c r="D31" s="3">
        <f t="shared" si="0"/>
        <v>4176</v>
      </c>
    </row>
  </sheetData>
  <autoFilter ref="A1:D1">
    <sortState ref="A2:D31">
      <sortCondition ref="A1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N22" sqref="N22"/>
    </sheetView>
  </sheetViews>
  <sheetFormatPr defaultRowHeight="16.5"/>
  <cols>
    <col min="2" max="2" width="12.375" bestFit="1" customWidth="1"/>
    <col min="3" max="3" width="10.375" hidden="1" customWidth="1"/>
    <col min="4" max="4" width="10.375" customWidth="1"/>
    <col min="6" max="6" width="0" hidden="1" customWidth="1"/>
  </cols>
  <sheetData>
    <row r="1" spans="1:12">
      <c r="A1" s="2" t="s">
        <v>0</v>
      </c>
      <c r="B1" s="2" t="s">
        <v>1</v>
      </c>
      <c r="C1" s="2" t="s">
        <v>103</v>
      </c>
      <c r="D1" s="1" t="s">
        <v>129</v>
      </c>
      <c r="E1" s="2" t="s">
        <v>104</v>
      </c>
      <c r="F1" s="2" t="s">
        <v>62</v>
      </c>
      <c r="G1" s="2" t="s">
        <v>106</v>
      </c>
      <c r="H1" s="2" t="s">
        <v>107</v>
      </c>
      <c r="L1" t="s">
        <v>108</v>
      </c>
    </row>
    <row r="2" spans="1:12">
      <c r="A2" s="2">
        <v>1102</v>
      </c>
      <c r="B2" s="2" t="s">
        <v>36</v>
      </c>
      <c r="C2" s="2">
        <v>0</v>
      </c>
      <c r="D2" s="2" t="str">
        <f>"("&amp;A2&amp;")"</f>
        <v>(1102)</v>
      </c>
      <c r="E2" s="2">
        <f>C2/1000</f>
        <v>0</v>
      </c>
      <c r="F2" s="2" t="s">
        <v>37</v>
      </c>
      <c r="G2" s="2">
        <f t="shared" ref="G2:G9" si="0">F2/1000</f>
        <v>62831</v>
      </c>
      <c r="H2" s="2">
        <f>E2-G2</f>
        <v>-62831</v>
      </c>
    </row>
    <row r="3" spans="1:12">
      <c r="A3" s="2">
        <v>1476</v>
      </c>
      <c r="B3" s="2" t="s">
        <v>48</v>
      </c>
      <c r="C3" s="2" t="s">
        <v>49</v>
      </c>
      <c r="D3" s="2" t="str">
        <f t="shared" ref="D3:D44" si="1">"("&amp;A3&amp;")"</f>
        <v>(1476)</v>
      </c>
      <c r="E3" s="2">
        <f t="shared" ref="E3:E44" si="2">C3/1000</f>
        <v>3100</v>
      </c>
      <c r="F3" s="2" t="s">
        <v>49</v>
      </c>
      <c r="G3" s="2">
        <f t="shared" si="0"/>
        <v>3100</v>
      </c>
      <c r="H3" s="2">
        <f t="shared" ref="H3:H44" si="3">E3-G3</f>
        <v>0</v>
      </c>
    </row>
    <row r="4" spans="1:12">
      <c r="A4" s="2">
        <v>2027</v>
      </c>
      <c r="B4" s="2" t="s">
        <v>52</v>
      </c>
      <c r="C4" s="2" t="s">
        <v>89</v>
      </c>
      <c r="D4" s="2" t="str">
        <f t="shared" si="1"/>
        <v>(2027)</v>
      </c>
      <c r="E4" s="2">
        <f t="shared" si="2"/>
        <v>50470</v>
      </c>
      <c r="F4" s="2" t="s">
        <v>53</v>
      </c>
      <c r="G4" s="2">
        <f t="shared" si="0"/>
        <v>24121</v>
      </c>
      <c r="H4" s="2">
        <f t="shared" si="3"/>
        <v>26349</v>
      </c>
    </row>
    <row r="5" spans="1:12">
      <c r="A5" s="2">
        <v>2303</v>
      </c>
      <c r="B5" s="2" t="s">
        <v>4</v>
      </c>
      <c r="C5" s="2">
        <v>0</v>
      </c>
      <c r="D5" s="2" t="str">
        <f t="shared" si="1"/>
        <v>(2303)</v>
      </c>
      <c r="E5" s="2">
        <f t="shared" si="2"/>
        <v>0</v>
      </c>
      <c r="F5" s="2" t="s">
        <v>5</v>
      </c>
      <c r="G5" s="2">
        <f t="shared" si="0"/>
        <v>73314</v>
      </c>
      <c r="H5" s="2">
        <f t="shared" si="3"/>
        <v>-73314</v>
      </c>
    </row>
    <row r="6" spans="1:12">
      <c r="A6" s="2">
        <v>2327</v>
      </c>
      <c r="B6" s="2" t="s">
        <v>2</v>
      </c>
      <c r="C6" s="2">
        <v>0</v>
      </c>
      <c r="D6" s="2" t="str">
        <f t="shared" si="1"/>
        <v>(2327)</v>
      </c>
      <c r="E6" s="2">
        <f t="shared" si="2"/>
        <v>0</v>
      </c>
      <c r="F6" s="2" t="s">
        <v>3</v>
      </c>
      <c r="G6" s="2">
        <f t="shared" si="0"/>
        <v>15715</v>
      </c>
      <c r="H6" s="2">
        <f t="shared" si="3"/>
        <v>-15715</v>
      </c>
    </row>
    <row r="7" spans="1:12">
      <c r="A7" s="2">
        <v>2353</v>
      </c>
      <c r="B7" s="2" t="s">
        <v>44</v>
      </c>
      <c r="C7" s="2" t="s">
        <v>92</v>
      </c>
      <c r="D7" s="2" t="str">
        <f t="shared" si="1"/>
        <v>(2353)</v>
      </c>
      <c r="E7" s="2">
        <f t="shared" si="2"/>
        <v>48409</v>
      </c>
      <c r="F7" s="2" t="s">
        <v>45</v>
      </c>
      <c r="G7" s="2">
        <f t="shared" si="0"/>
        <v>51308</v>
      </c>
      <c r="H7" s="2">
        <f t="shared" si="3"/>
        <v>-2899</v>
      </c>
    </row>
    <row r="8" spans="1:12">
      <c r="A8" s="2">
        <v>2357</v>
      </c>
      <c r="B8" s="2" t="s">
        <v>18</v>
      </c>
      <c r="C8" s="2" t="s">
        <v>64</v>
      </c>
      <c r="D8" s="2" t="str">
        <f t="shared" si="1"/>
        <v>(2357)</v>
      </c>
      <c r="E8" s="2">
        <f t="shared" si="2"/>
        <v>9127</v>
      </c>
      <c r="F8" s="2" t="s">
        <v>19</v>
      </c>
      <c r="G8" s="2">
        <f t="shared" si="0"/>
        <v>6654</v>
      </c>
      <c r="H8" s="2">
        <f t="shared" si="3"/>
        <v>2473</v>
      </c>
    </row>
    <row r="9" spans="1:12">
      <c r="A9" s="2">
        <v>2376</v>
      </c>
      <c r="B9" s="2" t="s">
        <v>24</v>
      </c>
      <c r="C9" s="2" t="s">
        <v>83</v>
      </c>
      <c r="D9" s="2" t="str">
        <f t="shared" si="1"/>
        <v>(2376)</v>
      </c>
      <c r="E9" s="2">
        <f t="shared" si="2"/>
        <v>9846</v>
      </c>
      <c r="F9" s="2" t="s">
        <v>25</v>
      </c>
      <c r="G9" s="2">
        <f t="shared" si="0"/>
        <v>10839</v>
      </c>
      <c r="H9" s="2">
        <f t="shared" si="3"/>
        <v>-993</v>
      </c>
    </row>
    <row r="10" spans="1:12">
      <c r="A10" s="2">
        <v>2377</v>
      </c>
      <c r="B10" s="2" t="s">
        <v>90</v>
      </c>
      <c r="C10" s="2" t="s">
        <v>91</v>
      </c>
      <c r="D10" s="2" t="str">
        <f t="shared" si="1"/>
        <v>(2377)</v>
      </c>
      <c r="E10" s="2">
        <f t="shared" si="2"/>
        <v>14495</v>
      </c>
      <c r="F10" s="2">
        <v>0</v>
      </c>
      <c r="G10" s="2">
        <f t="shared" ref="G10:G44" si="4">F10/1000</f>
        <v>0</v>
      </c>
      <c r="H10" s="2">
        <f t="shared" si="3"/>
        <v>14495</v>
      </c>
    </row>
    <row r="11" spans="1:12">
      <c r="A11" s="2">
        <v>2379</v>
      </c>
      <c r="B11" s="2" t="s">
        <v>22</v>
      </c>
      <c r="C11" s="2" t="s">
        <v>74</v>
      </c>
      <c r="D11" s="2" t="str">
        <f t="shared" si="1"/>
        <v>(2379)</v>
      </c>
      <c r="E11" s="2">
        <f t="shared" si="2"/>
        <v>6986</v>
      </c>
      <c r="F11" s="2" t="s">
        <v>23</v>
      </c>
      <c r="G11" s="2">
        <f t="shared" si="4"/>
        <v>5170</v>
      </c>
      <c r="H11" s="2">
        <f t="shared" si="3"/>
        <v>1816</v>
      </c>
    </row>
    <row r="12" spans="1:12">
      <c r="A12" s="2">
        <v>2382</v>
      </c>
      <c r="B12" s="2" t="s">
        <v>12</v>
      </c>
      <c r="C12" s="2" t="s">
        <v>71</v>
      </c>
      <c r="D12" s="2" t="str">
        <f t="shared" si="1"/>
        <v>(2382)</v>
      </c>
      <c r="E12" s="2">
        <f t="shared" si="2"/>
        <v>17145</v>
      </c>
      <c r="F12" s="2" t="s">
        <v>13</v>
      </c>
      <c r="G12" s="2">
        <f t="shared" si="4"/>
        <v>15580</v>
      </c>
      <c r="H12" s="2">
        <f t="shared" si="3"/>
        <v>1565</v>
      </c>
    </row>
    <row r="13" spans="1:12">
      <c r="A13" s="2">
        <v>2404</v>
      </c>
      <c r="B13" s="2" t="s">
        <v>26</v>
      </c>
      <c r="C13" s="2" t="s">
        <v>88</v>
      </c>
      <c r="D13" s="2" t="str">
        <f t="shared" si="1"/>
        <v>(2404)</v>
      </c>
      <c r="E13" s="2">
        <f t="shared" si="2"/>
        <v>2491</v>
      </c>
      <c r="F13" s="2" t="s">
        <v>27</v>
      </c>
      <c r="G13" s="2">
        <f t="shared" si="4"/>
        <v>2632</v>
      </c>
      <c r="H13" s="2">
        <f t="shared" si="3"/>
        <v>-141</v>
      </c>
    </row>
    <row r="14" spans="1:12">
      <c r="A14" s="2">
        <v>2474</v>
      </c>
      <c r="B14" s="2" t="s">
        <v>38</v>
      </c>
      <c r="C14" s="2" t="s">
        <v>39</v>
      </c>
      <c r="D14" s="2" t="str">
        <f t="shared" si="1"/>
        <v>(2474)</v>
      </c>
      <c r="E14" s="2">
        <f t="shared" si="2"/>
        <v>10898</v>
      </c>
      <c r="F14" s="2" t="s">
        <v>39</v>
      </c>
      <c r="G14" s="2">
        <f t="shared" si="4"/>
        <v>10898</v>
      </c>
      <c r="H14" s="2">
        <f t="shared" si="3"/>
        <v>0</v>
      </c>
    </row>
    <row r="15" spans="1:12">
      <c r="A15" s="2">
        <v>2542</v>
      </c>
      <c r="B15" s="2" t="s">
        <v>97</v>
      </c>
      <c r="C15" s="2" t="s">
        <v>98</v>
      </c>
      <c r="D15" s="2" t="str">
        <f t="shared" si="1"/>
        <v>(2542)</v>
      </c>
      <c r="E15" s="2">
        <f t="shared" si="2"/>
        <v>12434</v>
      </c>
      <c r="F15" s="2">
        <v>0</v>
      </c>
      <c r="G15" s="2">
        <f t="shared" si="4"/>
        <v>0</v>
      </c>
      <c r="H15" s="2">
        <f t="shared" si="3"/>
        <v>12434</v>
      </c>
    </row>
    <row r="16" spans="1:12">
      <c r="A16" s="2">
        <v>2603</v>
      </c>
      <c r="B16" s="2" t="s">
        <v>10</v>
      </c>
      <c r="C16" s="2" t="s">
        <v>65</v>
      </c>
      <c r="D16" s="2" t="str">
        <f t="shared" si="1"/>
        <v>(2603)</v>
      </c>
      <c r="E16" s="2">
        <f t="shared" si="2"/>
        <v>31786</v>
      </c>
      <c r="F16" s="2" t="s">
        <v>11</v>
      </c>
      <c r="G16" s="2">
        <f t="shared" si="4"/>
        <v>31896</v>
      </c>
      <c r="H16" s="2">
        <f t="shared" si="3"/>
        <v>-110</v>
      </c>
    </row>
    <row r="17" spans="1:8">
      <c r="A17" s="2">
        <v>2610</v>
      </c>
      <c r="B17" s="2" t="s">
        <v>28</v>
      </c>
      <c r="C17" s="2" t="s">
        <v>80</v>
      </c>
      <c r="D17" s="2" t="str">
        <f t="shared" si="1"/>
        <v>(2610)</v>
      </c>
      <c r="E17" s="2">
        <f t="shared" si="2"/>
        <v>203398</v>
      </c>
      <c r="F17" s="2" t="s">
        <v>29</v>
      </c>
      <c r="G17" s="2">
        <f t="shared" si="4"/>
        <v>144548</v>
      </c>
      <c r="H17" s="2">
        <f t="shared" si="3"/>
        <v>58850</v>
      </c>
    </row>
    <row r="18" spans="1:8">
      <c r="A18" s="2">
        <v>2618</v>
      </c>
      <c r="B18" s="2" t="s">
        <v>20</v>
      </c>
      <c r="C18" s="2" t="s">
        <v>72</v>
      </c>
      <c r="D18" s="2" t="str">
        <f t="shared" si="1"/>
        <v>(2618)</v>
      </c>
      <c r="E18" s="2">
        <f t="shared" si="2"/>
        <v>137720</v>
      </c>
      <c r="F18" s="2" t="s">
        <v>21</v>
      </c>
      <c r="G18" s="2">
        <f t="shared" si="4"/>
        <v>102429</v>
      </c>
      <c r="H18" s="2">
        <f t="shared" si="3"/>
        <v>35291</v>
      </c>
    </row>
    <row r="19" spans="1:8">
      <c r="A19" s="2">
        <v>2801</v>
      </c>
      <c r="B19" s="2" t="s">
        <v>84</v>
      </c>
      <c r="C19" s="2" t="s">
        <v>85</v>
      </c>
      <c r="D19" s="2" t="str">
        <f t="shared" si="1"/>
        <v>(2801)</v>
      </c>
      <c r="E19" s="2">
        <f t="shared" si="2"/>
        <v>133220</v>
      </c>
      <c r="F19" s="2">
        <v>0</v>
      </c>
      <c r="G19" s="2">
        <f t="shared" si="4"/>
        <v>0</v>
      </c>
      <c r="H19" s="2">
        <f t="shared" si="3"/>
        <v>133220</v>
      </c>
    </row>
    <row r="20" spans="1:8">
      <c r="A20" s="2">
        <v>2881</v>
      </c>
      <c r="B20" s="2" t="s">
        <v>8</v>
      </c>
      <c r="C20" s="2">
        <v>0</v>
      </c>
      <c r="D20" s="2" t="str">
        <f t="shared" si="1"/>
        <v>(2881)</v>
      </c>
      <c r="E20" s="2">
        <f t="shared" si="2"/>
        <v>0</v>
      </c>
      <c r="F20" s="2" t="s">
        <v>9</v>
      </c>
      <c r="G20" s="2">
        <f t="shared" si="4"/>
        <v>43618.3</v>
      </c>
      <c r="H20" s="2">
        <f t="shared" si="3"/>
        <v>-43618.3</v>
      </c>
    </row>
    <row r="21" spans="1:8">
      <c r="A21" s="2">
        <v>2882</v>
      </c>
      <c r="B21" s="2" t="s">
        <v>14</v>
      </c>
      <c r="C21" s="2">
        <v>0</v>
      </c>
      <c r="D21" s="2" t="str">
        <f t="shared" si="1"/>
        <v>(2882)</v>
      </c>
      <c r="E21" s="2">
        <f t="shared" si="2"/>
        <v>0</v>
      </c>
      <c r="F21" s="2" t="s">
        <v>15</v>
      </c>
      <c r="G21" s="2">
        <f t="shared" si="4"/>
        <v>50267</v>
      </c>
      <c r="H21" s="2">
        <f t="shared" si="3"/>
        <v>-50267</v>
      </c>
    </row>
    <row r="22" spans="1:8">
      <c r="A22" s="2">
        <v>2884</v>
      </c>
      <c r="B22" s="2" t="s">
        <v>30</v>
      </c>
      <c r="C22" s="2" t="s">
        <v>75</v>
      </c>
      <c r="D22" s="2" t="str">
        <f t="shared" si="1"/>
        <v>(2884)</v>
      </c>
      <c r="E22" s="2">
        <f t="shared" si="2"/>
        <v>140840</v>
      </c>
      <c r="F22" s="2" t="s">
        <v>31</v>
      </c>
      <c r="G22" s="2">
        <f t="shared" si="4"/>
        <v>96916</v>
      </c>
      <c r="H22" s="2">
        <f t="shared" si="3"/>
        <v>43924</v>
      </c>
    </row>
    <row r="23" spans="1:8">
      <c r="A23" s="2">
        <v>2886</v>
      </c>
      <c r="B23" s="2" t="s">
        <v>69</v>
      </c>
      <c r="C23" s="2" t="s">
        <v>70</v>
      </c>
      <c r="D23" s="2" t="str">
        <f t="shared" si="1"/>
        <v>(2886)</v>
      </c>
      <c r="E23" s="2">
        <f t="shared" si="2"/>
        <v>118054</v>
      </c>
      <c r="F23" s="2">
        <v>0</v>
      </c>
      <c r="G23" s="2">
        <f t="shared" si="4"/>
        <v>0</v>
      </c>
      <c r="H23" s="2">
        <f t="shared" si="3"/>
        <v>118054</v>
      </c>
    </row>
    <row r="24" spans="1:8">
      <c r="A24" s="2">
        <v>2887</v>
      </c>
      <c r="B24" s="2" t="s">
        <v>16</v>
      </c>
      <c r="C24" s="2" t="s">
        <v>63</v>
      </c>
      <c r="D24" s="2" t="str">
        <f t="shared" si="1"/>
        <v>(2887)</v>
      </c>
      <c r="E24" s="2">
        <f t="shared" si="2"/>
        <v>215981.38</v>
      </c>
      <c r="F24" s="2" t="s">
        <v>17</v>
      </c>
      <c r="G24" s="2">
        <f t="shared" si="4"/>
        <v>174915</v>
      </c>
      <c r="H24" s="2">
        <f t="shared" si="3"/>
        <v>41066.380000000005</v>
      </c>
    </row>
    <row r="25" spans="1:8">
      <c r="A25" s="2">
        <v>2890</v>
      </c>
      <c r="B25" s="2" t="s">
        <v>76</v>
      </c>
      <c r="C25" s="2" t="s">
        <v>77</v>
      </c>
      <c r="D25" s="2" t="str">
        <f t="shared" si="1"/>
        <v>(2890)</v>
      </c>
      <c r="E25" s="2">
        <f t="shared" si="2"/>
        <v>118585.2</v>
      </c>
      <c r="F25" s="2">
        <v>0</v>
      </c>
      <c r="G25" s="2">
        <f t="shared" si="4"/>
        <v>0</v>
      </c>
      <c r="H25" s="2">
        <f t="shared" si="3"/>
        <v>118585.2</v>
      </c>
    </row>
    <row r="26" spans="1:8">
      <c r="A26" s="2">
        <v>2891</v>
      </c>
      <c r="B26" s="2" t="s">
        <v>6</v>
      </c>
      <c r="C26" s="2" t="s">
        <v>66</v>
      </c>
      <c r="D26" s="2" t="str">
        <f t="shared" si="1"/>
        <v>(2891)</v>
      </c>
      <c r="E26" s="2">
        <f t="shared" si="2"/>
        <v>96493</v>
      </c>
      <c r="F26" s="2" t="s">
        <v>7</v>
      </c>
      <c r="G26" s="2">
        <f t="shared" si="4"/>
        <v>94188</v>
      </c>
      <c r="H26" s="2">
        <f t="shared" si="3"/>
        <v>2305</v>
      </c>
    </row>
    <row r="27" spans="1:8">
      <c r="A27" s="2">
        <v>2892</v>
      </c>
      <c r="B27" s="2" t="s">
        <v>81</v>
      </c>
      <c r="C27" s="2" t="s">
        <v>82</v>
      </c>
      <c r="D27" s="2" t="str">
        <f t="shared" si="1"/>
        <v>(2892)</v>
      </c>
      <c r="E27" s="2">
        <f t="shared" si="2"/>
        <v>117509</v>
      </c>
      <c r="F27" s="2">
        <v>0</v>
      </c>
      <c r="G27" s="2">
        <f t="shared" si="4"/>
        <v>0</v>
      </c>
      <c r="H27" s="2">
        <f t="shared" si="3"/>
        <v>117509</v>
      </c>
    </row>
    <row r="28" spans="1:8">
      <c r="A28" s="2">
        <v>3005</v>
      </c>
      <c r="B28" s="2" t="s">
        <v>54</v>
      </c>
      <c r="C28" s="2">
        <v>0</v>
      </c>
      <c r="D28" s="2" t="str">
        <f t="shared" si="1"/>
        <v>(3005)</v>
      </c>
      <c r="E28" s="2">
        <f t="shared" si="2"/>
        <v>0</v>
      </c>
      <c r="F28" s="2" t="s">
        <v>55</v>
      </c>
      <c r="G28" s="2">
        <f t="shared" si="4"/>
        <v>7878</v>
      </c>
      <c r="H28" s="2">
        <f t="shared" si="3"/>
        <v>-7878</v>
      </c>
    </row>
    <row r="29" spans="1:8">
      <c r="A29" s="2">
        <v>3036</v>
      </c>
      <c r="B29" s="2" t="s">
        <v>40</v>
      </c>
      <c r="C29" s="2">
        <v>0</v>
      </c>
      <c r="D29" s="2" t="str">
        <f t="shared" si="1"/>
        <v>(3036)</v>
      </c>
      <c r="E29" s="2">
        <f t="shared" si="2"/>
        <v>0</v>
      </c>
      <c r="F29" s="2" t="s">
        <v>41</v>
      </c>
      <c r="G29" s="2">
        <f t="shared" si="4"/>
        <v>10080</v>
      </c>
      <c r="H29" s="2">
        <f t="shared" si="3"/>
        <v>-10080</v>
      </c>
    </row>
    <row r="30" spans="1:8">
      <c r="A30" s="2">
        <v>3044</v>
      </c>
      <c r="B30" s="2" t="s">
        <v>34</v>
      </c>
      <c r="C30" s="2">
        <v>0</v>
      </c>
      <c r="D30" s="2" t="str">
        <f t="shared" si="1"/>
        <v>(3044)</v>
      </c>
      <c r="E30" s="2">
        <f t="shared" si="2"/>
        <v>0</v>
      </c>
      <c r="F30" s="2" t="s">
        <v>35</v>
      </c>
      <c r="G30" s="2">
        <f t="shared" si="4"/>
        <v>6070</v>
      </c>
      <c r="H30" s="2">
        <f t="shared" si="3"/>
        <v>-6070</v>
      </c>
    </row>
    <row r="31" spans="1:8">
      <c r="A31" s="2">
        <v>3231</v>
      </c>
      <c r="B31" s="2" t="s">
        <v>32</v>
      </c>
      <c r="C31" s="2" t="s">
        <v>73</v>
      </c>
      <c r="D31" s="2" t="str">
        <f t="shared" si="1"/>
        <v>(3231)</v>
      </c>
      <c r="E31" s="2">
        <f t="shared" si="2"/>
        <v>29675</v>
      </c>
      <c r="F31" s="2" t="s">
        <v>33</v>
      </c>
      <c r="G31" s="2">
        <f t="shared" si="4"/>
        <v>20400</v>
      </c>
      <c r="H31" s="2">
        <f t="shared" si="3"/>
        <v>9275</v>
      </c>
    </row>
    <row r="32" spans="1:8">
      <c r="A32" s="2">
        <v>3293</v>
      </c>
      <c r="B32" s="2" t="s">
        <v>86</v>
      </c>
      <c r="C32" s="2" t="s">
        <v>87</v>
      </c>
      <c r="D32" s="2" t="str">
        <f t="shared" si="1"/>
        <v>(3293)</v>
      </c>
      <c r="E32" s="2">
        <f t="shared" si="2"/>
        <v>4083</v>
      </c>
      <c r="F32" s="2">
        <v>0</v>
      </c>
      <c r="G32" s="2">
        <f t="shared" si="4"/>
        <v>0</v>
      </c>
      <c r="H32" s="2">
        <f t="shared" si="3"/>
        <v>4083</v>
      </c>
    </row>
    <row r="33" spans="1:8">
      <c r="A33" s="2">
        <v>3702</v>
      </c>
      <c r="B33" s="2" t="s">
        <v>78</v>
      </c>
      <c r="C33" s="2" t="s">
        <v>79</v>
      </c>
      <c r="D33" s="2" t="str">
        <f t="shared" si="1"/>
        <v>(3702)</v>
      </c>
      <c r="E33" s="2">
        <f t="shared" si="2"/>
        <v>38870</v>
      </c>
      <c r="F33" s="2">
        <v>0</v>
      </c>
      <c r="G33" s="2">
        <f t="shared" si="4"/>
        <v>0</v>
      </c>
      <c r="H33" s="2">
        <f t="shared" si="3"/>
        <v>38870</v>
      </c>
    </row>
    <row r="34" spans="1:8">
      <c r="A34" s="2">
        <v>3706</v>
      </c>
      <c r="B34" s="2" t="s">
        <v>95</v>
      </c>
      <c r="C34" s="2" t="s">
        <v>96</v>
      </c>
      <c r="D34" s="2" t="str">
        <f t="shared" si="1"/>
        <v>(3706)</v>
      </c>
      <c r="E34" s="2">
        <f t="shared" si="2"/>
        <v>8000</v>
      </c>
      <c r="F34" s="2">
        <v>0</v>
      </c>
      <c r="G34" s="2">
        <f t="shared" si="4"/>
        <v>0</v>
      </c>
      <c r="H34" s="2">
        <f t="shared" si="3"/>
        <v>8000</v>
      </c>
    </row>
    <row r="35" spans="1:8">
      <c r="A35" s="2">
        <v>5269</v>
      </c>
      <c r="B35" s="2" t="s">
        <v>101</v>
      </c>
      <c r="C35" s="2" t="s">
        <v>102</v>
      </c>
      <c r="D35" s="2" t="str">
        <f t="shared" si="1"/>
        <v>(5269)</v>
      </c>
      <c r="E35" s="2">
        <f t="shared" si="2"/>
        <v>10</v>
      </c>
      <c r="F35" s="2">
        <v>0</v>
      </c>
      <c r="G35" s="2">
        <f t="shared" si="4"/>
        <v>0</v>
      </c>
      <c r="H35" s="2">
        <f t="shared" si="3"/>
        <v>10</v>
      </c>
    </row>
    <row r="36" spans="1:8">
      <c r="A36" s="2">
        <v>5289</v>
      </c>
      <c r="B36" s="2" t="s">
        <v>93</v>
      </c>
      <c r="C36" s="2" t="s">
        <v>94</v>
      </c>
      <c r="D36" s="2" t="str">
        <f t="shared" si="1"/>
        <v>(5289)</v>
      </c>
      <c r="E36" s="2">
        <f t="shared" si="2"/>
        <v>956</v>
      </c>
      <c r="F36" s="2">
        <v>0</v>
      </c>
      <c r="G36" s="2">
        <f t="shared" si="4"/>
        <v>0</v>
      </c>
      <c r="H36" s="2">
        <f t="shared" si="3"/>
        <v>956</v>
      </c>
    </row>
    <row r="37" spans="1:8">
      <c r="A37" s="2">
        <v>6121</v>
      </c>
      <c r="B37" s="2" t="s">
        <v>46</v>
      </c>
      <c r="C37" s="2">
        <v>0</v>
      </c>
      <c r="D37" s="2" t="str">
        <f t="shared" si="1"/>
        <v>(6121)</v>
      </c>
      <c r="E37" s="2">
        <f t="shared" si="2"/>
        <v>0</v>
      </c>
      <c r="F37" s="2" t="s">
        <v>47</v>
      </c>
      <c r="G37" s="2">
        <f t="shared" si="4"/>
        <v>3488</v>
      </c>
      <c r="H37" s="2">
        <f t="shared" si="3"/>
        <v>-3488</v>
      </c>
    </row>
    <row r="38" spans="1:8">
      <c r="A38" s="2">
        <v>6409</v>
      </c>
      <c r="B38" s="2" t="s">
        <v>56</v>
      </c>
      <c r="C38" s="2">
        <v>0</v>
      </c>
      <c r="D38" s="2" t="str">
        <f t="shared" si="1"/>
        <v>(6409)</v>
      </c>
      <c r="E38" s="2">
        <f t="shared" si="2"/>
        <v>0</v>
      </c>
      <c r="F38" s="2" t="s">
        <v>57</v>
      </c>
      <c r="G38" s="2">
        <f t="shared" si="4"/>
        <v>630</v>
      </c>
      <c r="H38" s="2">
        <f t="shared" si="3"/>
        <v>-630</v>
      </c>
    </row>
    <row r="39" spans="1:8">
      <c r="A39" s="2">
        <v>6669</v>
      </c>
      <c r="B39" s="2" t="s">
        <v>67</v>
      </c>
      <c r="C39" s="2" t="s">
        <v>68</v>
      </c>
      <c r="D39" s="2" t="str">
        <f t="shared" si="1"/>
        <v>(6669)</v>
      </c>
      <c r="E39" s="2">
        <f t="shared" si="2"/>
        <v>1070</v>
      </c>
      <c r="F39" s="2">
        <v>0</v>
      </c>
      <c r="G39" s="2">
        <f t="shared" si="4"/>
        <v>0</v>
      </c>
      <c r="H39" s="2">
        <f t="shared" si="3"/>
        <v>1070</v>
      </c>
    </row>
    <row r="40" spans="1:8">
      <c r="A40" s="2">
        <v>6691</v>
      </c>
      <c r="B40" s="2" t="s">
        <v>60</v>
      </c>
      <c r="C40" s="2">
        <v>0</v>
      </c>
      <c r="D40" s="2" t="str">
        <f t="shared" si="1"/>
        <v>(6691)</v>
      </c>
      <c r="E40" s="2">
        <f t="shared" si="2"/>
        <v>0</v>
      </c>
      <c r="F40" s="2" t="s">
        <v>61</v>
      </c>
      <c r="G40" s="2">
        <f t="shared" si="4"/>
        <v>120</v>
      </c>
      <c r="H40" s="2">
        <f t="shared" si="3"/>
        <v>-120</v>
      </c>
    </row>
    <row r="41" spans="1:8">
      <c r="A41" s="2">
        <v>8069</v>
      </c>
      <c r="B41" s="2" t="s">
        <v>42</v>
      </c>
      <c r="C41" s="2" t="s">
        <v>43</v>
      </c>
      <c r="D41" s="2" t="str">
        <f t="shared" si="1"/>
        <v>(8069)</v>
      </c>
      <c r="E41" s="2">
        <f t="shared" si="2"/>
        <v>10621</v>
      </c>
      <c r="F41" s="2" t="s">
        <v>43</v>
      </c>
      <c r="G41" s="2">
        <f t="shared" si="4"/>
        <v>10621</v>
      </c>
      <c r="H41" s="2">
        <f t="shared" si="3"/>
        <v>0</v>
      </c>
    </row>
    <row r="42" spans="1:8">
      <c r="A42" s="2">
        <v>8464</v>
      </c>
      <c r="B42" s="2" t="s">
        <v>99</v>
      </c>
      <c r="C42" s="2" t="s">
        <v>100</v>
      </c>
      <c r="D42" s="2" t="str">
        <f t="shared" si="1"/>
        <v>(8464)</v>
      </c>
      <c r="E42" s="2">
        <f t="shared" si="2"/>
        <v>820</v>
      </c>
      <c r="F42" s="2">
        <v>0</v>
      </c>
      <c r="G42" s="2">
        <f t="shared" si="4"/>
        <v>0</v>
      </c>
      <c r="H42" s="2">
        <f t="shared" si="3"/>
        <v>820</v>
      </c>
    </row>
    <row r="43" spans="1:8">
      <c r="A43" s="2">
        <v>9904</v>
      </c>
      <c r="B43" s="2" t="s">
        <v>50</v>
      </c>
      <c r="C43" s="2">
        <v>0</v>
      </c>
      <c r="D43" s="2" t="str">
        <f t="shared" si="1"/>
        <v>(9904)</v>
      </c>
      <c r="E43" s="2">
        <f t="shared" si="2"/>
        <v>0</v>
      </c>
      <c r="F43" s="2" t="s">
        <v>51</v>
      </c>
      <c r="G43" s="2">
        <f t="shared" si="4"/>
        <v>37803</v>
      </c>
      <c r="H43" s="2">
        <f t="shared" si="3"/>
        <v>-37803</v>
      </c>
    </row>
    <row r="44" spans="1:8">
      <c r="A44" s="2">
        <v>9910</v>
      </c>
      <c r="B44" s="2" t="s">
        <v>58</v>
      </c>
      <c r="C44" s="2">
        <v>0</v>
      </c>
      <c r="D44" s="2" t="str">
        <f t="shared" si="1"/>
        <v>(9910)</v>
      </c>
      <c r="E44" s="2">
        <f t="shared" si="2"/>
        <v>0</v>
      </c>
      <c r="F44" s="2" t="s">
        <v>59</v>
      </c>
      <c r="G44" s="2">
        <f t="shared" si="4"/>
        <v>4176</v>
      </c>
      <c r="H44" s="2">
        <f t="shared" si="3"/>
        <v>-4176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J3" sqref="J3"/>
    </sheetView>
  </sheetViews>
  <sheetFormatPr defaultRowHeight="16.5"/>
  <cols>
    <col min="1" max="1" width="27.375" bestFit="1" customWidth="1"/>
    <col min="12" max="12" width="9.5" bestFit="1" customWidth="1"/>
  </cols>
  <sheetData>
    <row r="1" spans="1:10">
      <c r="A1" t="s">
        <v>120</v>
      </c>
      <c r="B1" t="s">
        <v>121</v>
      </c>
      <c r="C1" t="s">
        <v>122</v>
      </c>
      <c r="D1" t="s">
        <v>125</v>
      </c>
      <c r="E1" t="s">
        <v>123</v>
      </c>
      <c r="F1" t="s">
        <v>126</v>
      </c>
      <c r="G1" t="s">
        <v>127</v>
      </c>
    </row>
    <row r="2" spans="1:10">
      <c r="A2" t="s">
        <v>119</v>
      </c>
      <c r="B2">
        <v>32.5</v>
      </c>
      <c r="C2">
        <v>32.479999999999997</v>
      </c>
      <c r="D2">
        <v>0</v>
      </c>
      <c r="E2">
        <f t="shared" ref="E2:E14" si="0">B2+D2</f>
        <v>32.5</v>
      </c>
      <c r="F2" s="4">
        <f t="shared" ref="F2:F14" si="1">(E2-C2)/C2*100</f>
        <v>6.1576354679812581E-2</v>
      </c>
      <c r="G2">
        <v>1</v>
      </c>
      <c r="I2">
        <f>43654.84-46255.26</f>
        <v>-2600.4200000000055</v>
      </c>
      <c r="J2">
        <f>I2/46255.26*100</f>
        <v>-5.6218903536592491</v>
      </c>
    </row>
    <row r="3" spans="1:10">
      <c r="A3" t="s">
        <v>118</v>
      </c>
      <c r="B3">
        <v>233</v>
      </c>
      <c r="C3">
        <v>248.1</v>
      </c>
      <c r="D3">
        <v>4.75</v>
      </c>
      <c r="E3">
        <f t="shared" si="0"/>
        <v>237.75</v>
      </c>
      <c r="F3" s="4">
        <f t="shared" si="1"/>
        <v>-4.1717049576783527</v>
      </c>
      <c r="G3">
        <v>2</v>
      </c>
    </row>
    <row r="4" spans="1:10">
      <c r="A4" s="5" t="s">
        <v>128</v>
      </c>
      <c r="B4">
        <v>101.7</v>
      </c>
      <c r="C4">
        <v>107.2</v>
      </c>
      <c r="D4">
        <v>0.6</v>
      </c>
      <c r="E4">
        <f t="shared" si="0"/>
        <v>102.3</v>
      </c>
      <c r="F4" s="4">
        <f t="shared" si="1"/>
        <v>-4.5708955223880645</v>
      </c>
      <c r="G4">
        <v>3</v>
      </c>
    </row>
    <row r="5" spans="1:10">
      <c r="A5" t="s">
        <v>112</v>
      </c>
      <c r="B5">
        <v>18.420000000000002</v>
      </c>
      <c r="C5">
        <v>19.45</v>
      </c>
      <c r="D5">
        <v>0</v>
      </c>
      <c r="E5">
        <f t="shared" si="0"/>
        <v>18.420000000000002</v>
      </c>
      <c r="F5" s="4">
        <f t="shared" si="1"/>
        <v>-5.2956298200514018</v>
      </c>
      <c r="G5">
        <v>4</v>
      </c>
    </row>
    <row r="6" spans="1:10">
      <c r="A6" t="s">
        <v>113</v>
      </c>
      <c r="B6">
        <v>20.6</v>
      </c>
      <c r="C6">
        <v>21.98</v>
      </c>
      <c r="D6">
        <v>0</v>
      </c>
      <c r="E6">
        <f t="shared" si="0"/>
        <v>20.6</v>
      </c>
      <c r="F6" s="4">
        <f t="shared" si="1"/>
        <v>-6.2784349408553179</v>
      </c>
      <c r="G6">
        <v>5</v>
      </c>
    </row>
    <row r="7" spans="1:10">
      <c r="A7" t="s">
        <v>111</v>
      </c>
      <c r="B7">
        <v>28.78</v>
      </c>
      <c r="C7">
        <v>31.86</v>
      </c>
      <c r="D7">
        <v>0.38</v>
      </c>
      <c r="E7">
        <f t="shared" si="0"/>
        <v>29.16</v>
      </c>
      <c r="F7" s="4">
        <f t="shared" si="1"/>
        <v>-8.4745762711864394</v>
      </c>
      <c r="G7">
        <v>6</v>
      </c>
    </row>
    <row r="8" spans="1:10">
      <c r="A8" t="s">
        <v>110</v>
      </c>
      <c r="B8">
        <v>60.8</v>
      </c>
      <c r="C8">
        <v>66.55</v>
      </c>
      <c r="D8">
        <v>0</v>
      </c>
      <c r="E8">
        <f t="shared" si="0"/>
        <v>60.8</v>
      </c>
      <c r="F8" s="4">
        <f t="shared" si="1"/>
        <v>-8.6401202103681456</v>
      </c>
      <c r="G8">
        <v>7</v>
      </c>
    </row>
    <row r="9" spans="1:10">
      <c r="A9" t="s">
        <v>114</v>
      </c>
      <c r="B9">
        <v>38.979999999999997</v>
      </c>
      <c r="C9">
        <v>45.96</v>
      </c>
      <c r="D9">
        <v>2.46</v>
      </c>
      <c r="E9">
        <f t="shared" si="0"/>
        <v>41.44</v>
      </c>
      <c r="F9" s="4">
        <f t="shared" si="1"/>
        <v>-9.8346388163620606</v>
      </c>
      <c r="G9">
        <v>8</v>
      </c>
    </row>
    <row r="10" spans="1:10">
      <c r="A10" t="s">
        <v>116</v>
      </c>
      <c r="B10">
        <v>38.619999999999997</v>
      </c>
      <c r="C10">
        <v>43.92</v>
      </c>
      <c r="D10">
        <v>0.68</v>
      </c>
      <c r="E10">
        <f t="shared" si="0"/>
        <v>39.299999999999997</v>
      </c>
      <c r="F10" s="4">
        <f t="shared" si="1"/>
        <v>-10.519125683060119</v>
      </c>
      <c r="G10">
        <v>9</v>
      </c>
    </row>
    <row r="11" spans="1:10">
      <c r="A11" t="s">
        <v>115</v>
      </c>
      <c r="B11">
        <v>35.9</v>
      </c>
      <c r="C11">
        <v>42.36</v>
      </c>
      <c r="D11">
        <v>1.88</v>
      </c>
      <c r="E11">
        <f t="shared" si="0"/>
        <v>37.78</v>
      </c>
      <c r="F11" s="4">
        <f t="shared" si="1"/>
        <v>-10.812086874409816</v>
      </c>
      <c r="G11">
        <v>10</v>
      </c>
    </row>
    <row r="12" spans="1:10">
      <c r="A12" t="s">
        <v>109</v>
      </c>
      <c r="B12">
        <v>27.54</v>
      </c>
      <c r="C12">
        <v>31.5</v>
      </c>
      <c r="D12">
        <v>0</v>
      </c>
      <c r="E12">
        <f t="shared" si="0"/>
        <v>27.54</v>
      </c>
      <c r="F12" s="4">
        <f t="shared" si="1"/>
        <v>-12.571428571428575</v>
      </c>
      <c r="G12">
        <v>11</v>
      </c>
    </row>
    <row r="13" spans="1:10">
      <c r="A13" t="s">
        <v>124</v>
      </c>
      <c r="B13">
        <v>16.420000000000002</v>
      </c>
      <c r="C13">
        <v>20.7</v>
      </c>
      <c r="D13">
        <v>0.77</v>
      </c>
      <c r="E13">
        <f t="shared" si="0"/>
        <v>17.190000000000001</v>
      </c>
      <c r="F13" s="4">
        <f t="shared" si="1"/>
        <v>-16.956521739130427</v>
      </c>
      <c r="G13">
        <v>12</v>
      </c>
    </row>
    <row r="14" spans="1:10">
      <c r="A14" t="s">
        <v>117</v>
      </c>
      <c r="B14">
        <v>33.619999999999997</v>
      </c>
      <c r="C14">
        <v>40.93</v>
      </c>
      <c r="D14">
        <v>0.3</v>
      </c>
      <c r="E14">
        <f t="shared" si="0"/>
        <v>33.919999999999995</v>
      </c>
      <c r="F14" s="4">
        <f t="shared" si="1"/>
        <v>-17.126801856828745</v>
      </c>
      <c r="G14">
        <v>13</v>
      </c>
    </row>
    <row r="20" spans="12:13">
      <c r="L20" s="6"/>
      <c r="M20" s="6"/>
    </row>
  </sheetData>
  <autoFilter ref="A1:G1">
    <sortState ref="A2:G14">
      <sortCondition descending="1" ref="F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2026-07-27T01:12:59Z</dcterms:created>
  <dcterms:modified xsi:type="dcterms:W3CDTF">2026-07-28T01:05:22Z</dcterms:modified>
</cp:coreProperties>
</file>